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"/>
    </mc:Choice>
  </mc:AlternateContent>
  <bookViews>
    <workbookView xWindow="0" yWindow="0" windowWidth="28800" windowHeight="12330"/>
  </bookViews>
  <sheets>
    <sheet name="baliq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baliq!$B:$B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9" i="1"/>
  <c r="P10" i="1"/>
  <c r="P11" i="1"/>
  <c r="P12" i="1"/>
  <c r="P13" i="1"/>
  <c r="P14" i="1"/>
  <c r="P15" i="1"/>
  <c r="P16" i="1"/>
  <c r="P17" i="1"/>
  <c r="P18" i="1"/>
  <c r="P19" i="1"/>
  <c r="P8" i="1"/>
  <c r="N8" i="1"/>
  <c r="N9" i="1"/>
  <c r="N10" i="1"/>
  <c r="N11" i="1"/>
  <c r="N12" i="1"/>
  <c r="N13" i="1"/>
  <c r="N14" i="1"/>
  <c r="N15" i="1"/>
  <c r="N16" i="1"/>
  <c r="N17" i="1"/>
  <c r="N18" i="1"/>
  <c r="N19" i="1"/>
  <c r="N6" i="1"/>
  <c r="F4" i="1"/>
  <c r="H4" i="1" s="1"/>
  <c r="J4" i="1" s="1"/>
  <c r="L4" i="1" s="1"/>
  <c r="N4" i="1" s="1"/>
  <c r="P4" i="1" s="1"/>
  <c r="E4" i="1"/>
  <c r="G4" i="1" s="1"/>
  <c r="I4" i="1" s="1"/>
  <c r="K4" i="1" s="1"/>
  <c r="M4" i="1" s="1"/>
  <c r="O4" i="1" s="1"/>
  <c r="O5" i="1" l="1"/>
  <c r="M5" i="1"/>
  <c r="P5" i="1" l="1"/>
  <c r="N5" i="1"/>
  <c r="K5" i="1"/>
  <c r="I5" i="1"/>
  <c r="G5" i="1"/>
  <c r="E5" i="1"/>
  <c r="F19" i="1" s="1"/>
  <c r="C5" i="1"/>
  <c r="D13" i="1" s="1"/>
  <c r="L10" i="1" l="1"/>
  <c r="L6" i="1"/>
  <c r="D12" i="1"/>
  <c r="H18" i="1"/>
  <c r="H19" i="1"/>
  <c r="H12" i="1"/>
  <c r="H6" i="1"/>
  <c r="J19" i="1"/>
  <c r="J12" i="1"/>
  <c r="D6" i="1"/>
  <c r="H14" i="1"/>
  <c r="H8" i="1"/>
  <c r="H10" i="1"/>
  <c r="D15" i="1"/>
  <c r="D8" i="1"/>
  <c r="D17" i="1"/>
  <c r="D11" i="1"/>
  <c r="L19" i="1"/>
  <c r="L11" i="1"/>
  <c r="L8" i="1"/>
  <c r="H16" i="1"/>
  <c r="H13" i="1"/>
  <c r="F10" i="1"/>
  <c r="F18" i="1"/>
  <c r="F12" i="1"/>
  <c r="F8" i="1"/>
  <c r="F16" i="1"/>
  <c r="F14" i="1"/>
  <c r="D16" i="1"/>
  <c r="D9" i="1"/>
  <c r="D10" i="1"/>
  <c r="D14" i="1"/>
  <c r="D19" i="1"/>
  <c r="D18" i="1"/>
  <c r="J8" i="1"/>
  <c r="J10" i="1"/>
  <c r="J14" i="1"/>
  <c r="J16" i="1"/>
  <c r="J18" i="1"/>
  <c r="L12" i="1"/>
  <c r="L14" i="1"/>
  <c r="L16" i="1"/>
  <c r="L18" i="1"/>
  <c r="F6" i="1"/>
  <c r="F9" i="1"/>
  <c r="F11" i="1"/>
  <c r="F13" i="1"/>
  <c r="F15" i="1"/>
  <c r="F17" i="1"/>
  <c r="H9" i="1"/>
  <c r="H11" i="1"/>
  <c r="H15" i="1"/>
  <c r="H17" i="1"/>
  <c r="J6" i="1"/>
  <c r="J9" i="1"/>
  <c r="J11" i="1"/>
  <c r="J13" i="1"/>
  <c r="J15" i="1"/>
  <c r="J17" i="1"/>
  <c r="L9" i="1"/>
  <c r="L13" i="1"/>
  <c r="L15" i="1"/>
  <c r="L17" i="1"/>
  <c r="D5" i="1" l="1"/>
  <c r="H5" i="1"/>
  <c r="L5" i="1"/>
  <c r="J5" i="1"/>
  <c r="F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<sst xmlns="http://schemas.openxmlformats.org/spreadsheetml/2006/main" count="29" uniqueCount="29">
  <si>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</si>
  <si>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</si>
  <si>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</si>
  <si>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</si>
  <si>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</si>
  <si>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</si>
  <si>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</si>
  <si>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</si>
  <si>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</si>
  <si>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</si>
  <si>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</si>
  <si>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</si>
  <si>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</si>
  <si>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</si>
  <si>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</si>
  <si>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</si>
  <si>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</si>
  <si>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</si>
  <si>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</si>
  <si>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O'zbekiston Respublikasida 2017-2023 yillarda ovlangan baliq to'g'risida ma'lumot*</t>
  </si>
  <si>
    <t>**Dastlabki ma'lumot</t>
  </si>
  <si>
    <t>*O‘zbekiston Respublikasi Prezidenti huzuridagi statistika agentligi ma'lumotlari asosida tayyorlangan.</t>
  </si>
  <si>
    <t>2017-yil</t>
  </si>
  <si>
    <t>2018-yil</t>
  </si>
  <si>
    <t>2019-yil</t>
  </si>
  <si>
    <t>2020-yil</t>
  </si>
  <si>
    <t>2021-yil</t>
  </si>
  <si>
    <t>2022-yil</t>
  </si>
  <si>
    <t>2023-yil**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</si>
</sst>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6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0" borderId="4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P1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9.85546875" style="1" customWidth="1"/>
    <col min="4" max="4" width="7.28515625" style="1" customWidth="1"/>
    <col min="5" max="5" width="9.85546875" style="1" customWidth="1"/>
    <col min="6" max="6" width="7.28515625" style="1" customWidth="1"/>
    <col min="7" max="7" width="9.85546875" style="1" customWidth="1"/>
    <col min="8" max="8" width="7.28515625" style="1" customWidth="1"/>
    <col min="9" max="9" width="9.85546875" style="1" customWidth="1"/>
    <col min="10" max="10" width="7.28515625" style="1" customWidth="1"/>
    <col min="11" max="11" width="9.85546875" style="1" customWidth="1"/>
    <col min="12" max="12" width="7.2851562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9.140625" style="1"/>
  </cols>
  <sheetData>
    <row r="1" spans="1:17" ht="22.5" customHeight="1" x14ac:dyDescent="0.2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5" customHeight="1" thickBot="1" x14ac:dyDescent="0.3">
      <c r="I2" s="3"/>
      <c r="J2" s="3"/>
      <c r="K2" s="3"/>
      <c r="M2" s="3"/>
      <c r="O2" s="3"/>
    </row>
    <row r="3" spans="1:17" ht="29.25" customHeight="1" thickBot="1" x14ac:dyDescent="0.3">
      <c r="A3" s="6" t="s">
        <v>0</v>
      </c>
      <c r="B3" s="6" t="s">
        <v>1</v>
      </c>
      <c r="C3" s="6" t="s">
        <v>22</v>
      </c>
      <c r="D3" s="6"/>
      <c r="E3" s="6" t="s">
        <v>23</v>
      </c>
      <c r="F3" s="6"/>
      <c r="G3" s="6" t="s">
        <v>24</v>
      </c>
      <c r="H3" s="6"/>
      <c r="I3" s="6" t="s">
        <v>25</v>
      </c>
      <c r="J3" s="6"/>
      <c r="K3" s="6" t="s">
        <v>26</v>
      </c>
      <c r="L3" s="6"/>
      <c r="M3" s="6" t="s">
        <v>27</v>
      </c>
      <c r="N3" s="6"/>
      <c r="O3" s="6" t="s">
        <v>28</v>
      </c>
      <c r="P3" s="6"/>
    </row>
    <row r="4" spans="1:17" ht="41.25" customHeight="1" thickBot="1" x14ac:dyDescent="0.3">
      <c r="A4" s="6"/>
      <c r="B4" s="6"/>
      <c r="C4" s="26" t="s">
        <v>2</v>
      </c>
      <c r="D4" s="26" t="s">
        <v>3</v>
      </c>
      <c r="E4" s="26" t="str">
        <f>+C4</f>
        <v>miqdori, tonna</v>
      </c>
      <c r="F4" s="26" t="str">
        <f t="shared" ref="F4:P4" si="0">+D4</f>
        <v>ulushi, foiz</v>
      </c>
      <c r="G4" s="26" t="str">
        <f t="shared" si="0"/>
        <v>miqdori, tonna</v>
      </c>
      <c r="H4" s="26" t="str">
        <f t="shared" si="0"/>
        <v>ulushi, foiz</v>
      </c>
      <c r="I4" s="26" t="str">
        <f t="shared" si="0"/>
        <v>miqdori, tonna</v>
      </c>
      <c r="J4" s="26" t="str">
        <f t="shared" si="0"/>
        <v>ulushi, foiz</v>
      </c>
      <c r="K4" s="26" t="str">
        <f t="shared" si="0"/>
        <v>miqdori, tonna</v>
      </c>
      <c r="L4" s="26" t="str">
        <f t="shared" si="0"/>
        <v>ulushi, foiz</v>
      </c>
      <c r="M4" s="26" t="str">
        <f t="shared" si="0"/>
        <v>miqdori, tonna</v>
      </c>
      <c r="N4" s="26" t="str">
        <f t="shared" si="0"/>
        <v>ulushi, foiz</v>
      </c>
      <c r="O4" s="26" t="str">
        <f t="shared" si="0"/>
        <v>miqdori, tonna</v>
      </c>
      <c r="P4" s="26" t="str">
        <f t="shared" si="0"/>
        <v>ulushi, foiz</v>
      </c>
    </row>
    <row r="5" spans="1:17" ht="34.5" customHeight="1" x14ac:dyDescent="0.25">
      <c r="A5" s="21"/>
      <c r="B5" s="22" t="s">
        <v>4</v>
      </c>
      <c r="C5" s="23">
        <f t="shared" ref="C5:L5" si="1">SUM(C6:C19)</f>
        <v>83900.400000000009</v>
      </c>
      <c r="D5" s="24">
        <f t="shared" si="1"/>
        <v>100</v>
      </c>
      <c r="E5" s="23">
        <f t="shared" si="1"/>
        <v>90984.3</v>
      </c>
      <c r="F5" s="24">
        <f t="shared" si="1"/>
        <v>100</v>
      </c>
      <c r="G5" s="23">
        <f t="shared" si="1"/>
        <v>121717</v>
      </c>
      <c r="H5" s="24">
        <f t="shared" si="1"/>
        <v>100</v>
      </c>
      <c r="I5" s="23">
        <f t="shared" si="1"/>
        <v>144102.6</v>
      </c>
      <c r="J5" s="24">
        <f t="shared" si="1"/>
        <v>100</v>
      </c>
      <c r="K5" s="23">
        <f t="shared" si="1"/>
        <v>171933.09999999998</v>
      </c>
      <c r="L5" s="24">
        <f t="shared" si="1"/>
        <v>100</v>
      </c>
      <c r="M5" s="23">
        <f t="shared" ref="M5:N5" si="2">SUM(M6:M19)</f>
        <v>185274.4</v>
      </c>
      <c r="N5" s="24">
        <f t="shared" si="2"/>
        <v>100</v>
      </c>
      <c r="O5" s="23">
        <f t="shared" ref="O5:P5" si="3">SUM(O6:O19)</f>
        <v>198873.8</v>
      </c>
      <c r="P5" s="25">
        <f t="shared" si="3"/>
        <v>99.999999999999986</v>
      </c>
    </row>
    <row r="6" spans="1:17" ht="34.5" customHeight="1" x14ac:dyDescent="0.25">
      <c r="A6" s="14">
        <v>1</v>
      </c>
      <c r="B6" s="9" t="s">
        <v>5</v>
      </c>
      <c r="C6" s="7">
        <v>6157.2</v>
      </c>
      <c r="D6" s="8">
        <f>ROUND(C6/$C$5*100,1)</f>
        <v>7.3</v>
      </c>
      <c r="E6" s="7">
        <v>9856.7000000000007</v>
      </c>
      <c r="F6" s="8">
        <f>ROUND(E6/$E$5*100,1)</f>
        <v>10.8</v>
      </c>
      <c r="G6" s="7">
        <v>12847</v>
      </c>
      <c r="H6" s="8">
        <f>ROUND(G6/$G$5*100,1)-0.1</f>
        <v>10.5</v>
      </c>
      <c r="I6" s="7">
        <v>14441.9</v>
      </c>
      <c r="J6" s="8">
        <f>ROUND(I6/$I$5*100,1)</f>
        <v>10</v>
      </c>
      <c r="K6" s="7">
        <v>12637.3</v>
      </c>
      <c r="L6" s="8">
        <f>ROUND(K6/$K$5*100,1)-0.1</f>
        <v>7.3000000000000007</v>
      </c>
      <c r="M6" s="7">
        <v>11385.9</v>
      </c>
      <c r="N6" s="8">
        <f>(M6/$M$5*100)</f>
        <v>6.1454253798689944</v>
      </c>
      <c r="O6" s="7">
        <v>11597.2</v>
      </c>
      <c r="P6" s="15">
        <f>ROUND(O6/$O$5*100,1)</f>
        <v>5.8</v>
      </c>
      <c r="Q6" s="4"/>
    </row>
    <row r="7" spans="1:17" ht="16.5" customHeight="1" x14ac:dyDescent="0.25">
      <c r="A7" s="14"/>
      <c r="B7" s="10" t="s">
        <v>6</v>
      </c>
      <c r="C7" s="7"/>
      <c r="D7" s="7"/>
      <c r="E7" s="7"/>
      <c r="F7" s="7"/>
      <c r="G7" s="7"/>
      <c r="H7" s="8"/>
      <c r="I7" s="7"/>
      <c r="J7" s="8"/>
      <c r="K7" s="7"/>
      <c r="L7" s="8"/>
      <c r="M7" s="7"/>
      <c r="N7" s="8"/>
      <c r="O7" s="7"/>
      <c r="P7" s="15"/>
      <c r="Q7" s="4"/>
    </row>
    <row r="8" spans="1:17" ht="24.95" customHeight="1" x14ac:dyDescent="0.25">
      <c r="A8" s="14">
        <v>2</v>
      </c>
      <c r="B8" s="11" t="s">
        <v>7</v>
      </c>
      <c r="C8" s="7">
        <v>4081</v>
      </c>
      <c r="D8" s="8">
        <f t="shared" ref="D8:D19" si="4">ROUND(C8/$C$5*100,1)</f>
        <v>4.9000000000000004</v>
      </c>
      <c r="E8" s="7">
        <v>10224</v>
      </c>
      <c r="F8" s="8">
        <f t="shared" ref="F8:F19" si="5">ROUND(E8/$E$5*100,1)</f>
        <v>11.2</v>
      </c>
      <c r="G8" s="7">
        <v>11048.6</v>
      </c>
      <c r="H8" s="8">
        <f t="shared" ref="H8:H18" si="6">ROUND(G8/$G$5*100,1)</f>
        <v>9.1</v>
      </c>
      <c r="I8" s="7">
        <v>17414.599999999999</v>
      </c>
      <c r="J8" s="8">
        <f t="shared" ref="J8:J19" si="7">ROUND(I8/$I$5*100,1)</f>
        <v>12.1</v>
      </c>
      <c r="K8" s="7">
        <v>20178.099999999999</v>
      </c>
      <c r="L8" s="8">
        <f>ROUND(K8/$K$5*100,1)</f>
        <v>11.7</v>
      </c>
      <c r="M8" s="7">
        <v>21554.7</v>
      </c>
      <c r="N8" s="8">
        <f t="shared" ref="N7:N19" si="8">(M8/$M$5*100)</f>
        <v>11.633933236324069</v>
      </c>
      <c r="O8" s="7">
        <v>21672.1</v>
      </c>
      <c r="P8" s="15">
        <f>ROUND(O8/$O$5*100,1)</f>
        <v>10.9</v>
      </c>
      <c r="Q8" s="4"/>
    </row>
    <row r="9" spans="1:17" ht="24.95" customHeight="1" x14ac:dyDescent="0.25">
      <c r="A9" s="14">
        <v>3</v>
      </c>
      <c r="B9" s="11" t="s">
        <v>8</v>
      </c>
      <c r="C9" s="7">
        <v>3399.7000000000003</v>
      </c>
      <c r="D9" s="8">
        <f t="shared" si="4"/>
        <v>4.0999999999999996</v>
      </c>
      <c r="E9" s="7">
        <v>3737.8999999999996</v>
      </c>
      <c r="F9" s="8">
        <f t="shared" si="5"/>
        <v>4.0999999999999996</v>
      </c>
      <c r="G9" s="7">
        <v>5798.2999999999993</v>
      </c>
      <c r="H9" s="8">
        <f>ROUND(G9/$G$5*100,1)</f>
        <v>4.8</v>
      </c>
      <c r="I9" s="7">
        <v>7082</v>
      </c>
      <c r="J9" s="8">
        <f t="shared" si="7"/>
        <v>4.9000000000000004</v>
      </c>
      <c r="K9" s="7">
        <v>10877</v>
      </c>
      <c r="L9" s="8">
        <f t="shared" ref="L9:L19" si="9">ROUND(K9/$K$5*100,1)</f>
        <v>6.3</v>
      </c>
      <c r="M9" s="7">
        <v>10043.1</v>
      </c>
      <c r="N9" s="8">
        <f t="shared" si="8"/>
        <v>5.4206625416139529</v>
      </c>
      <c r="O9" s="7">
        <v>11003.5</v>
      </c>
      <c r="P9" s="15">
        <f t="shared" ref="P9:P19" si="10">ROUND(O9/$O$5*100,1)</f>
        <v>5.5</v>
      </c>
      <c r="Q9" s="4"/>
    </row>
    <row r="10" spans="1:17" ht="24.95" customHeight="1" x14ac:dyDescent="0.25">
      <c r="A10" s="14">
        <v>4</v>
      </c>
      <c r="B10" s="11" t="s">
        <v>9</v>
      </c>
      <c r="C10" s="7">
        <v>13837.6</v>
      </c>
      <c r="D10" s="8">
        <f t="shared" si="4"/>
        <v>16.5</v>
      </c>
      <c r="E10" s="7">
        <v>7151.5</v>
      </c>
      <c r="F10" s="8">
        <f t="shared" si="5"/>
        <v>7.9</v>
      </c>
      <c r="G10" s="7">
        <v>10314.9</v>
      </c>
      <c r="H10" s="8">
        <f t="shared" si="6"/>
        <v>8.5</v>
      </c>
      <c r="I10" s="7">
        <v>13117.9</v>
      </c>
      <c r="J10" s="8">
        <f t="shared" si="7"/>
        <v>9.1</v>
      </c>
      <c r="K10" s="7">
        <v>13687.2</v>
      </c>
      <c r="L10" s="8">
        <f>ROUND(K10/$K$5*100,1)</f>
        <v>8</v>
      </c>
      <c r="M10" s="7">
        <v>15027.8</v>
      </c>
      <c r="N10" s="8">
        <f t="shared" si="8"/>
        <v>8.1111043943469792</v>
      </c>
      <c r="O10" s="7">
        <v>15097.5</v>
      </c>
      <c r="P10" s="15">
        <f t="shared" si="10"/>
        <v>7.6</v>
      </c>
      <c r="Q10" s="4"/>
    </row>
    <row r="11" spans="1:17" ht="24.95" customHeight="1" x14ac:dyDescent="0.25">
      <c r="A11" s="14">
        <v>5</v>
      </c>
      <c r="B11" s="11" t="s">
        <v>10</v>
      </c>
      <c r="C11" s="7">
        <v>4769.5999999999995</v>
      </c>
      <c r="D11" s="8">
        <f t="shared" si="4"/>
        <v>5.7</v>
      </c>
      <c r="E11" s="7">
        <v>4796.1000000000004</v>
      </c>
      <c r="F11" s="8">
        <f>ROUND(E11/$E$5*100,1)</f>
        <v>5.3</v>
      </c>
      <c r="G11" s="7">
        <v>5714.4</v>
      </c>
      <c r="H11" s="8">
        <f t="shared" si="6"/>
        <v>4.7</v>
      </c>
      <c r="I11" s="7">
        <v>5441.5</v>
      </c>
      <c r="J11" s="8">
        <f t="shared" si="7"/>
        <v>3.8</v>
      </c>
      <c r="K11" s="7">
        <v>5323.3</v>
      </c>
      <c r="L11" s="8">
        <f>ROUND(K11/$K$5*100,1)</f>
        <v>3.1</v>
      </c>
      <c r="M11" s="7">
        <v>5452.6</v>
      </c>
      <c r="N11" s="8">
        <f t="shared" si="8"/>
        <v>2.9429861869745633</v>
      </c>
      <c r="O11" s="7">
        <v>5026.3999999999996</v>
      </c>
      <c r="P11" s="15">
        <f t="shared" si="10"/>
        <v>2.5</v>
      </c>
      <c r="Q11" s="4"/>
    </row>
    <row r="12" spans="1:17" ht="24.95" customHeight="1" x14ac:dyDescent="0.25">
      <c r="A12" s="14">
        <v>6</v>
      </c>
      <c r="B12" s="11" t="s">
        <v>11</v>
      </c>
      <c r="C12" s="7">
        <v>12565.9</v>
      </c>
      <c r="D12" s="8">
        <f t="shared" si="4"/>
        <v>15</v>
      </c>
      <c r="E12" s="7">
        <v>10882.400000000001</v>
      </c>
      <c r="F12" s="8">
        <f t="shared" si="5"/>
        <v>12</v>
      </c>
      <c r="G12" s="7">
        <v>11997.599999999999</v>
      </c>
      <c r="H12" s="8">
        <f>ROUND(G12/$G$5*100,1)-0.1</f>
        <v>9.8000000000000007</v>
      </c>
      <c r="I12" s="7">
        <v>12458.199999999999</v>
      </c>
      <c r="J12" s="8">
        <f>ROUND(I12/$I$5*100,1)+0.1</f>
        <v>8.6999999999999993</v>
      </c>
      <c r="K12" s="7">
        <v>12769</v>
      </c>
      <c r="L12" s="8">
        <f>ROUND(K12/$K$5*100,1)</f>
        <v>7.4</v>
      </c>
      <c r="M12" s="7">
        <v>14076.9</v>
      </c>
      <c r="N12" s="8">
        <f t="shared" si="8"/>
        <v>7.5978656522433754</v>
      </c>
      <c r="O12" s="7">
        <v>13742.8</v>
      </c>
      <c r="P12" s="15">
        <f t="shared" si="10"/>
        <v>6.9</v>
      </c>
      <c r="Q12" s="4"/>
    </row>
    <row r="13" spans="1:17" ht="24.95" customHeight="1" x14ac:dyDescent="0.25">
      <c r="A13" s="14">
        <v>7</v>
      </c>
      <c r="B13" s="11" t="s">
        <v>12</v>
      </c>
      <c r="C13" s="7">
        <v>5218</v>
      </c>
      <c r="D13" s="8">
        <f t="shared" si="4"/>
        <v>6.2</v>
      </c>
      <c r="E13" s="7">
        <v>5360</v>
      </c>
      <c r="F13" s="8">
        <f t="shared" si="5"/>
        <v>5.9</v>
      </c>
      <c r="G13" s="7">
        <v>6931.6</v>
      </c>
      <c r="H13" s="8">
        <f>ROUND(G13/$G$5*100,1)</f>
        <v>5.7</v>
      </c>
      <c r="I13" s="7">
        <v>8740.2000000000007</v>
      </c>
      <c r="J13" s="8">
        <f>ROUND(I13/$I$5*100,1)</f>
        <v>6.1</v>
      </c>
      <c r="K13" s="7">
        <v>11997.099999999999</v>
      </c>
      <c r="L13" s="8">
        <f t="shared" si="9"/>
        <v>7</v>
      </c>
      <c r="M13" s="7">
        <v>14587.9</v>
      </c>
      <c r="N13" s="8">
        <f t="shared" si="8"/>
        <v>7.8736727794017956</v>
      </c>
      <c r="O13" s="7">
        <v>15433.5</v>
      </c>
      <c r="P13" s="15">
        <f t="shared" si="10"/>
        <v>7.8</v>
      </c>
      <c r="Q13" s="4"/>
    </row>
    <row r="14" spans="1:17" ht="24.95" customHeight="1" x14ac:dyDescent="0.25">
      <c r="A14" s="14">
        <v>8</v>
      </c>
      <c r="B14" s="11" t="s">
        <v>13</v>
      </c>
      <c r="C14" s="7">
        <v>3435.3</v>
      </c>
      <c r="D14" s="8">
        <f t="shared" si="4"/>
        <v>4.0999999999999996</v>
      </c>
      <c r="E14" s="7">
        <v>4006.1</v>
      </c>
      <c r="F14" s="8">
        <f t="shared" si="5"/>
        <v>4.4000000000000004</v>
      </c>
      <c r="G14" s="7">
        <v>8974.1</v>
      </c>
      <c r="H14" s="8">
        <f>ROUND(G14/$G$5*100,1)</f>
        <v>7.4</v>
      </c>
      <c r="I14" s="7">
        <v>12725.100000000002</v>
      </c>
      <c r="J14" s="8">
        <f t="shared" si="7"/>
        <v>8.8000000000000007</v>
      </c>
      <c r="K14" s="7">
        <v>19534.899999999998</v>
      </c>
      <c r="L14" s="8">
        <f t="shared" si="9"/>
        <v>11.4</v>
      </c>
      <c r="M14" s="7">
        <v>17262.2</v>
      </c>
      <c r="N14" s="8">
        <f t="shared" si="8"/>
        <v>9.3170993941958535</v>
      </c>
      <c r="O14" s="7">
        <v>17961</v>
      </c>
      <c r="P14" s="15">
        <f t="shared" si="10"/>
        <v>9</v>
      </c>
      <c r="Q14" s="4"/>
    </row>
    <row r="15" spans="1:17" ht="24.95" customHeight="1" x14ac:dyDescent="0.25">
      <c r="A15" s="14">
        <v>9</v>
      </c>
      <c r="B15" s="11" t="s">
        <v>14</v>
      </c>
      <c r="C15" s="7">
        <v>3875.9999999999995</v>
      </c>
      <c r="D15" s="8">
        <f t="shared" si="4"/>
        <v>4.5999999999999996</v>
      </c>
      <c r="E15" s="7">
        <v>3815.9</v>
      </c>
      <c r="F15" s="8">
        <f t="shared" si="5"/>
        <v>4.2</v>
      </c>
      <c r="G15" s="7">
        <v>3610.8</v>
      </c>
      <c r="H15" s="8">
        <f t="shared" si="6"/>
        <v>3</v>
      </c>
      <c r="I15" s="7">
        <v>4497.2</v>
      </c>
      <c r="J15" s="8">
        <f t="shared" si="7"/>
        <v>3.1</v>
      </c>
      <c r="K15" s="7">
        <v>5476.9</v>
      </c>
      <c r="L15" s="8">
        <f t="shared" si="9"/>
        <v>3.2</v>
      </c>
      <c r="M15" s="7">
        <v>6560.5</v>
      </c>
      <c r="N15" s="8">
        <f t="shared" si="8"/>
        <v>3.5409641051327116</v>
      </c>
      <c r="O15" s="7">
        <v>6882.3</v>
      </c>
      <c r="P15" s="15">
        <f t="shared" si="10"/>
        <v>3.5</v>
      </c>
      <c r="Q15" s="4"/>
    </row>
    <row r="16" spans="1:17" ht="24.95" customHeight="1" x14ac:dyDescent="0.25">
      <c r="A16" s="14">
        <v>10</v>
      </c>
      <c r="B16" s="11" t="s">
        <v>15</v>
      </c>
      <c r="C16" s="7">
        <v>2222.4</v>
      </c>
      <c r="D16" s="8">
        <f t="shared" si="4"/>
        <v>2.6</v>
      </c>
      <c r="E16" s="7">
        <v>5375.9</v>
      </c>
      <c r="F16" s="8">
        <f t="shared" si="5"/>
        <v>5.9</v>
      </c>
      <c r="G16" s="7">
        <v>9994.0999999999985</v>
      </c>
      <c r="H16" s="8">
        <f>ROUND(G16/$G$5*100,1)</f>
        <v>8.1999999999999993</v>
      </c>
      <c r="I16" s="7">
        <v>5551.1</v>
      </c>
      <c r="J16" s="8">
        <f>ROUND(I16/$I$5*100,1)</f>
        <v>3.9</v>
      </c>
      <c r="K16" s="7">
        <v>6434.7</v>
      </c>
      <c r="L16" s="8">
        <f t="shared" si="9"/>
        <v>3.7</v>
      </c>
      <c r="M16" s="7">
        <v>7214.1</v>
      </c>
      <c r="N16" s="8">
        <f t="shared" si="8"/>
        <v>3.8937381527075523</v>
      </c>
      <c r="O16" s="7">
        <v>9058.2999999999993</v>
      </c>
      <c r="P16" s="15">
        <f t="shared" si="10"/>
        <v>4.5999999999999996</v>
      </c>
      <c r="Q16" s="4"/>
    </row>
    <row r="17" spans="1:17" ht="24.95" customHeight="1" x14ac:dyDescent="0.25">
      <c r="A17" s="14">
        <v>11</v>
      </c>
      <c r="B17" s="11" t="s">
        <v>16</v>
      </c>
      <c r="C17" s="7">
        <v>8155.0999999999995</v>
      </c>
      <c r="D17" s="8">
        <f>ROUND(C17/$C$5*100,1)</f>
        <v>9.6999999999999993</v>
      </c>
      <c r="E17" s="7">
        <v>9867.2000000000007</v>
      </c>
      <c r="F17" s="8">
        <f t="shared" si="5"/>
        <v>10.8</v>
      </c>
      <c r="G17" s="7">
        <v>7896.6</v>
      </c>
      <c r="H17" s="8">
        <f t="shared" si="6"/>
        <v>6.5</v>
      </c>
      <c r="I17" s="7">
        <v>9726.9</v>
      </c>
      <c r="J17" s="8">
        <f t="shared" si="7"/>
        <v>6.7</v>
      </c>
      <c r="K17" s="7">
        <v>13238.999999999998</v>
      </c>
      <c r="L17" s="8">
        <f t="shared" si="9"/>
        <v>7.7</v>
      </c>
      <c r="M17" s="7">
        <v>19289.5</v>
      </c>
      <c r="N17" s="8">
        <f t="shared" si="8"/>
        <v>10.411314245249208</v>
      </c>
      <c r="O17" s="7">
        <v>27124.9</v>
      </c>
      <c r="P17" s="15">
        <f t="shared" si="10"/>
        <v>13.6</v>
      </c>
      <c r="Q17" s="4"/>
    </row>
    <row r="18" spans="1:17" ht="24.95" customHeight="1" x14ac:dyDescent="0.25">
      <c r="A18" s="14">
        <v>12</v>
      </c>
      <c r="B18" s="11" t="s">
        <v>17</v>
      </c>
      <c r="C18" s="7">
        <v>6781.6</v>
      </c>
      <c r="D18" s="8">
        <f>ROUND(C18/$C$5*100,1)</f>
        <v>8.1</v>
      </c>
      <c r="E18" s="7">
        <v>6430.3</v>
      </c>
      <c r="F18" s="8">
        <f t="shared" si="5"/>
        <v>7.1</v>
      </c>
      <c r="G18" s="7">
        <v>10567.599999999999</v>
      </c>
      <c r="H18" s="8">
        <f t="shared" si="6"/>
        <v>8.6999999999999993</v>
      </c>
      <c r="I18" s="7">
        <v>11151.699999999999</v>
      </c>
      <c r="J18" s="8">
        <f t="shared" si="7"/>
        <v>7.7</v>
      </c>
      <c r="K18" s="7">
        <v>12155.7</v>
      </c>
      <c r="L18" s="8">
        <f t="shared" si="9"/>
        <v>7.1</v>
      </c>
      <c r="M18" s="7">
        <v>12494.9</v>
      </c>
      <c r="N18" s="8">
        <f t="shared" si="8"/>
        <v>6.7439970119994985</v>
      </c>
      <c r="O18" s="7">
        <v>13340.8</v>
      </c>
      <c r="P18" s="15">
        <f t="shared" si="10"/>
        <v>6.7</v>
      </c>
      <c r="Q18" s="4"/>
    </row>
    <row r="19" spans="1:17" ht="24.95" customHeight="1" thickBot="1" x14ac:dyDescent="0.3">
      <c r="A19" s="16">
        <v>13</v>
      </c>
      <c r="B19" s="17" t="s">
        <v>18</v>
      </c>
      <c r="C19" s="18">
        <v>9401</v>
      </c>
      <c r="D19" s="19">
        <f t="shared" si="4"/>
        <v>11.2</v>
      </c>
      <c r="E19" s="18">
        <v>9480.3000000000011</v>
      </c>
      <c r="F19" s="19">
        <f t="shared" si="5"/>
        <v>10.4</v>
      </c>
      <c r="G19" s="18">
        <v>16021.4</v>
      </c>
      <c r="H19" s="19">
        <f>ROUND(G19/$G$5*100,1)-0.1</f>
        <v>13.1</v>
      </c>
      <c r="I19" s="18">
        <v>21754.300000000003</v>
      </c>
      <c r="J19" s="19">
        <f t="shared" si="7"/>
        <v>15.1</v>
      </c>
      <c r="K19" s="18">
        <v>27622.9</v>
      </c>
      <c r="L19" s="19">
        <f t="shared" si="9"/>
        <v>16.100000000000001</v>
      </c>
      <c r="M19" s="18">
        <v>30324.3</v>
      </c>
      <c r="N19" s="19">
        <f t="shared" si="8"/>
        <v>16.367236919941451</v>
      </c>
      <c r="O19" s="18">
        <v>30933.5</v>
      </c>
      <c r="P19" s="20">
        <f t="shared" si="10"/>
        <v>15.6</v>
      </c>
      <c r="Q19" s="4"/>
    </row>
    <row r="21" spans="1:17" x14ac:dyDescent="0.25">
      <c r="B21" s="12" t="s">
        <v>21</v>
      </c>
    </row>
    <row r="22" spans="1:17" x14ac:dyDescent="0.25">
      <c r="B22" s="13" t="s">
        <v>20</v>
      </c>
    </row>
    <row r="23" spans="1:17" x14ac:dyDescent="0.25">
      <c r="C23" s="4"/>
      <c r="D23" s="4"/>
      <c r="E23" s="4"/>
      <c r="F23" s="4"/>
      <c r="G23" s="4"/>
      <c r="H23" s="4"/>
    </row>
  </sheetData>
  <mergeCells count="10">
    <mergeCell ref="M3:N3"/>
    <mergeCell ref="O3:P3"/>
    <mergeCell ref="A1:P1"/>
    <mergeCell ref="A3:A4"/>
    <mergeCell ref="B3:B4"/>
    <mergeCell ref="C3:D3"/>
    <mergeCell ref="E3:F3"/>
    <mergeCell ref="G3:H3"/>
    <mergeCell ref="I3:J3"/>
    <mergeCell ref="K3:L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baliq</vt:lpstr>
      <vt:lpstr>baliq!Заголовки_для_печати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2024-03-27T12:44:45Z</cp:lastPrinted>
  <dcterms:created xsi:type="dcterms:W3CDTF">2022-05-21T11:13:04Z</dcterms:created>
  <dcterms:modified xsi:type="dcterms:W3CDTF">2024-03-27T12:45:11Z</dcterms:modified>
</cp:coreProperties>
</file>